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4" i="1"/>
  <c r="I14" i="1"/>
  <c r="H14" i="1"/>
  <c r="J13" i="1"/>
  <c r="J20" i="1" s="1"/>
  <c r="I13" i="1"/>
  <c r="I20" i="1" s="1"/>
  <c r="H13" i="1"/>
  <c r="H12" i="1"/>
  <c r="H20" i="1" s="1"/>
  <c r="G18" i="1"/>
  <c r="G17" i="1"/>
  <c r="G16" i="1"/>
  <c r="G13" i="1"/>
  <c r="G20" i="1" s="1"/>
  <c r="E18" i="1"/>
  <c r="D18" i="1"/>
  <c r="E17" i="1"/>
  <c r="D17" i="1"/>
  <c r="E16" i="1"/>
  <c r="D16" i="1"/>
  <c r="E14" i="1"/>
  <c r="D14" i="1"/>
  <c r="E13" i="1"/>
  <c r="D13" i="1"/>
  <c r="E12" i="1"/>
  <c r="E20" i="1" s="1"/>
  <c r="J9" i="1"/>
  <c r="I9" i="1"/>
  <c r="H9" i="1"/>
  <c r="J8" i="1"/>
  <c r="I8" i="1"/>
  <c r="H8" i="1"/>
  <c r="H11" i="1" s="1"/>
  <c r="H21" i="1" s="1"/>
  <c r="J6" i="1"/>
  <c r="I6" i="1"/>
  <c r="H6" i="1"/>
  <c r="J5" i="1"/>
  <c r="J11" i="1" s="1"/>
  <c r="I5" i="1"/>
  <c r="I11" i="1" s="1"/>
  <c r="H5" i="1"/>
  <c r="G9" i="1"/>
  <c r="G8" i="1"/>
  <c r="G6" i="1"/>
  <c r="G5" i="1"/>
  <c r="G11" i="1" s="1"/>
  <c r="E9" i="1"/>
  <c r="E11" i="1" s="1"/>
  <c r="D9" i="1"/>
  <c r="E8" i="1"/>
  <c r="D8" i="1"/>
  <c r="E6" i="1"/>
  <c r="D6" i="1"/>
  <c r="D5" i="1"/>
  <c r="E4" i="1"/>
  <c r="E21" i="1" l="1"/>
  <c r="I21" i="1"/>
  <c r="J21" i="1"/>
  <c r="G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<sst xmlns="http://schemas.openxmlformats.org/spreadsheetml/2006/main" count="49" uniqueCount="44">
  <si>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</si>
  <si>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</si>
  <si>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</si>
  <si>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</si>
  <si>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</si>
  <si>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</si>
  <si>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</si>
  <si>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</si>
  <si>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</si>
  <si>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</si>
  <si>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</si>
  <si>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</si>
  <si>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</si>
  <si>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</si>
  <si>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</si>
  <si>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</si>
  <si>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</si>
  <si>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</si>
  <si>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</si>
  <si>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</si>
  <si>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</si>
  <si>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</si>
  <si>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</si>
  <si>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</si>
  <si>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</si>
  <si>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</si>
  <si>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</si>
  <si>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5.6-200</t>
  </si>
  <si>
    <t>напиток</t>
  </si>
  <si>
    <t>12.7-130</t>
  </si>
  <si>
    <t>13.3-150</t>
  </si>
  <si>
    <t>итого</t>
  </si>
  <si>
    <t>10.2-200</t>
  </si>
  <si>
    <t>12.6-240</t>
  </si>
  <si>
    <t>Кондитерское изделие (халва) в пром. уп-ке</t>
  </si>
  <si>
    <t>кондит. Изд.</t>
  </si>
  <si>
    <t>3.6-60</t>
  </si>
  <si>
    <t>Икра морковная</t>
  </si>
  <si>
    <t>90/40</t>
  </si>
  <si>
    <t>5.4-200</t>
  </si>
  <si>
    <t>Кофейный напиток с молоком</t>
  </si>
  <si>
    <t>3.4-60</t>
  </si>
  <si>
    <t>Салат из соленых огурцов с луком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</si>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</sst>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</row>
        <row r="96">
          <cell r="E96">
            <v>60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43</v>
      </c>
      <c r="C1" s="46"/>
      <c r="D1" s="47"/>
      <c r="E1" t="s">
        <v>18</v>
      </c>
      <c r="F1" s="11"/>
      <c r="I1" t="s">
        <v>1</v>
      </c>
      <c r="J1" s="10">
        <v>44971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5" t="s">
        <v>13</v>
      </c>
      <c r="C4" s="24" t="s">
        <v>36</v>
      </c>
      <c r="D4" s="25" t="s">
        <v>37</v>
      </c>
      <c r="E4" s="32">
        <f>'[1]ФРУКТЫ, ОВОЩИ'!$E$138</f>
        <v>60</v>
      </c>
      <c r="F4" s="33"/>
      <c r="G4" s="34">
        <v>62</v>
      </c>
      <c r="H4" s="34">
        <v>1.1000000000000001</v>
      </c>
      <c r="I4" s="34">
        <v>3</v>
      </c>
      <c r="J4" s="34">
        <v>4.2</v>
      </c>
    </row>
    <row r="5" spans="1:10" x14ac:dyDescent="0.3">
      <c r="A5" s="2" t="s">
        <v>10</v>
      </c>
      <c r="B5" s="1" t="s">
        <v>11</v>
      </c>
      <c r="C5" s="26" t="s">
        <v>29</v>
      </c>
      <c r="D5" s="27" t="str">
        <f>'[1]МЯСО, РЫБА'!$E$260</f>
        <v>Печень говяжья по-строгановски</v>
      </c>
      <c r="E5" s="35" t="s">
        <v>38</v>
      </c>
      <c r="F5" s="36"/>
      <c r="G5" s="34">
        <f>'[1]МЯСО, РЫБА'!$G$279</f>
        <v>246.4</v>
      </c>
      <c r="H5" s="34">
        <f>'[1]МЯСО, РЫБА'!$A$279</f>
        <v>18.100000000000001</v>
      </c>
      <c r="I5" s="34">
        <f>'[1]МЯСО, РЫБА'!$C$279</f>
        <v>16.7</v>
      </c>
      <c r="J5" s="34">
        <f>'[1]МЯСО, РЫБА'!$E$279</f>
        <v>5.82</v>
      </c>
    </row>
    <row r="6" spans="1:10" x14ac:dyDescent="0.3">
      <c r="A6" s="3"/>
      <c r="B6" s="1" t="s">
        <v>16</v>
      </c>
      <c r="C6" s="24" t="s">
        <v>30</v>
      </c>
      <c r="D6" s="27" t="str">
        <f>[1]ГАРНИРЫ!$E$96</f>
        <v>Картофельное пюре</v>
      </c>
      <c r="E6" s="32">
        <f>[1]ГАРНИРЫ!$E$99</f>
        <v>150</v>
      </c>
      <c r="F6" s="36"/>
      <c r="G6" s="34">
        <f>[1]ГАРНИРЫ!$G$117</f>
        <v>137.19999999999999</v>
      </c>
      <c r="H6" s="34">
        <f>[1]ГАРНИРЫ!$A$117</f>
        <v>2</v>
      </c>
      <c r="I6" s="34">
        <f>[1]ГАРНИРЫ!$C$117</f>
        <v>5</v>
      </c>
      <c r="J6" s="34">
        <f>[1]ГАРНИРЫ!$E$117</f>
        <v>21</v>
      </c>
    </row>
    <row r="7" spans="1:10" x14ac:dyDescent="0.3">
      <c r="A7" s="3"/>
      <c r="B7" s="1" t="s">
        <v>28</v>
      </c>
      <c r="C7" s="24" t="s">
        <v>39</v>
      </c>
      <c r="D7" s="27" t="s">
        <v>40</v>
      </c>
      <c r="E7" s="32">
        <v>200</v>
      </c>
      <c r="F7" s="36"/>
      <c r="G7" s="34">
        <v>90.6</v>
      </c>
      <c r="H7" s="34">
        <v>2.8</v>
      </c>
      <c r="I7" s="34">
        <v>0</v>
      </c>
      <c r="J7" s="34">
        <v>19.8</v>
      </c>
    </row>
    <row r="8" spans="1:10" x14ac:dyDescent="0.3">
      <c r="A8" s="3"/>
      <c r="B8" s="1" t="s">
        <v>19</v>
      </c>
      <c r="C8" s="24" t="s">
        <v>23</v>
      </c>
      <c r="D8" s="27" t="str">
        <f>'[1]ГАСТРОНОМИЯ, ВЫПЕЧКА'!$E$52</f>
        <v>Хлеб пшеничный</v>
      </c>
      <c r="E8" s="32">
        <f>'[1]ГАСТРОНОМИЯ, ВЫПЕЧКА'!$E$54</f>
        <v>35</v>
      </c>
      <c r="F8" s="36"/>
      <c r="G8" s="34">
        <f>'[1]ГАСТРОНОМИЯ, ВЫПЕЧКА'!$G$72</f>
        <v>73</v>
      </c>
      <c r="H8" s="34">
        <f>'[1]ГАСТРОНОМИЯ, ВЫПЕЧКА'!$A$72</f>
        <v>0.3</v>
      </c>
      <c r="I8" s="34">
        <f>'[1]ГАСТРОНОМИЯ, ВЫПЕЧКА'!$C$72</f>
        <v>0.04</v>
      </c>
      <c r="J8" s="34">
        <f>'[1]ГАСТРОНОМИЯ, ВЫПЕЧКА'!$E$72</f>
        <v>17</v>
      </c>
    </row>
    <row r="9" spans="1:10" x14ac:dyDescent="0.3">
      <c r="A9" s="3"/>
      <c r="B9" s="13" t="s">
        <v>17</v>
      </c>
      <c r="C9" s="24" t="s">
        <v>24</v>
      </c>
      <c r="D9" s="27" t="str">
        <f>'[1]ГАСТРОНОМИЯ, ВЫПЕЧКА'!$E$11</f>
        <v>Хлеб ржано-пшеничный</v>
      </c>
      <c r="E9" s="32">
        <f>'[1]ГАСТРОНОМИЯ, ВЫПЕЧКА'!$E$13</f>
        <v>20</v>
      </c>
      <c r="F9" s="19"/>
      <c r="G9" s="34">
        <f>'[1]ГАСТРОНОМИЯ, ВЫПЕЧКА'!$G$31</f>
        <v>35</v>
      </c>
      <c r="H9" s="34">
        <f>'[1]ГАСТРОНОМИЯ, ВЫПЕЧКА'!$A$31</f>
        <v>1</v>
      </c>
      <c r="I9" s="34">
        <f>'[1]ГАСТРОНОМИЯ, ВЫПЕЧКА'!$C$31</f>
        <v>0.7</v>
      </c>
      <c r="J9" s="34">
        <f>'[1]ГАСТРОНОМИЯ, ВЫПЕЧКА'!$E$31</f>
        <v>6.7</v>
      </c>
    </row>
    <row r="10" spans="1:10" ht="15" thickBot="1" x14ac:dyDescent="0.35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" thickBot="1" x14ac:dyDescent="0.35">
      <c r="A11" s="4"/>
      <c r="B11" s="5"/>
      <c r="C11" s="17"/>
      <c r="D11" s="37" t="s">
        <v>31</v>
      </c>
      <c r="E11" s="29">
        <f>SUM(E4:E10)</f>
        <v>465</v>
      </c>
      <c r="F11" s="28">
        <v>75.260000000000005</v>
      </c>
      <c r="G11" s="30">
        <f>SUM(G4:G10)</f>
        <v>644.19999999999993</v>
      </c>
      <c r="H11" s="30">
        <f>SUM(H4:H10)</f>
        <v>25.300000000000004</v>
      </c>
      <c r="I11" s="30">
        <f>SUM(I4:I10)</f>
        <v>25.439999999999998</v>
      </c>
      <c r="J11" s="31">
        <f>SUM(J4:J10)</f>
        <v>74.52</v>
      </c>
    </row>
    <row r="12" spans="1:10" x14ac:dyDescent="0.3">
      <c r="A12" s="3" t="s">
        <v>12</v>
      </c>
      <c r="B12" s="6" t="s">
        <v>13</v>
      </c>
      <c r="C12" s="24" t="s">
        <v>41</v>
      </c>
      <c r="D12" s="27" t="s">
        <v>42</v>
      </c>
      <c r="E12" s="32">
        <f>'[1]ФРУКТЫ, ОВОЩИ'!$E$96</f>
        <v>60</v>
      </c>
      <c r="F12" s="38"/>
      <c r="G12" s="34">
        <v>33.200000000000003</v>
      </c>
      <c r="H12" s="34">
        <f>'[1]ФРУКТЫ, ОВОЩИ'!$A$71</f>
        <v>0.5</v>
      </c>
      <c r="I12" s="34">
        <v>2.7</v>
      </c>
      <c r="J12" s="34">
        <v>1.5</v>
      </c>
    </row>
    <row r="13" spans="1:10" x14ac:dyDescent="0.3">
      <c r="A13" s="3"/>
      <c r="B13" s="1" t="s">
        <v>14</v>
      </c>
      <c r="C13" s="24" t="s">
        <v>32</v>
      </c>
      <c r="D13" s="27" t="str">
        <f>[1]СУПЫ!$E$50</f>
        <v>Борщ с капустой и картофелем</v>
      </c>
      <c r="E13" s="32">
        <f>[1]СУПЫ!$E$53</f>
        <v>200</v>
      </c>
      <c r="F13" s="39"/>
      <c r="G13" s="40">
        <f>[1]СУПЫ!$G$71</f>
        <v>59</v>
      </c>
      <c r="H13" s="40">
        <f>[1]СУПЫ!$A$71</f>
        <v>1.4</v>
      </c>
      <c r="I13" s="40">
        <f>[1]СУПЫ!$C$71</f>
        <v>3.1</v>
      </c>
      <c r="J13" s="40">
        <f>[1]СУПЫ!$E$71</f>
        <v>6.2</v>
      </c>
    </row>
    <row r="14" spans="1:10" x14ac:dyDescent="0.3">
      <c r="A14" s="3"/>
      <c r="B14" s="1" t="s">
        <v>15</v>
      </c>
      <c r="C14" s="26" t="s">
        <v>33</v>
      </c>
      <c r="D14" s="27" t="str">
        <f>'[1]МЯСО, РЫБА'!$E$220</f>
        <v>Рагу из птицы</v>
      </c>
      <c r="E14" s="35">
        <f>'[1]МЯСО, РЫБА'!$E$223</f>
        <v>240</v>
      </c>
      <c r="F14" s="39"/>
      <c r="G14" s="34">
        <v>337.6</v>
      </c>
      <c r="H14" s="34">
        <f>'[1]МЯСО, РЫБА'!$A$238</f>
        <v>18</v>
      </c>
      <c r="I14" s="34">
        <f>'[1]МЯСО, РЫБА'!$C$238</f>
        <v>15.9</v>
      </c>
      <c r="J14" s="34">
        <f>'[1]МЯСО, РЫБА'!$E$238</f>
        <v>20.6</v>
      </c>
    </row>
    <row r="15" spans="1:10" x14ac:dyDescent="0.3">
      <c r="A15" s="3"/>
      <c r="B15" s="1"/>
      <c r="C15" s="24"/>
      <c r="D15" s="27"/>
      <c r="E15" s="32"/>
      <c r="F15" s="39"/>
      <c r="G15" s="34"/>
      <c r="H15" s="34"/>
      <c r="I15" s="34"/>
      <c r="J15" s="34"/>
    </row>
    <row r="16" spans="1:10" x14ac:dyDescent="0.3">
      <c r="A16" s="3"/>
      <c r="B16" s="1" t="s">
        <v>28</v>
      </c>
      <c r="C16" s="24" t="s">
        <v>27</v>
      </c>
      <c r="D16" s="27" t="str">
        <f>[1]НАПИТКИ!$P$220</f>
        <v>Сок фруктовый</v>
      </c>
      <c r="E16" s="32">
        <f>[1]НАПИТКИ!$P$223</f>
        <v>200</v>
      </c>
      <c r="F16" s="39"/>
      <c r="G16" s="34">
        <f>[1]НАПИТКИ!$R$241</f>
        <v>24.888888888888889</v>
      </c>
      <c r="H16" s="34">
        <f>[1]НАПИТКИ!$L$241</f>
        <v>2</v>
      </c>
      <c r="I16" s="34">
        <f>[1]НАПИТКИ!$N$241</f>
        <v>0.16666666666666666</v>
      </c>
      <c r="J16" s="34">
        <f>[1]НАПИТКИ!$P$241</f>
        <v>3.7777777777777777</v>
      </c>
    </row>
    <row r="17" spans="1:10" x14ac:dyDescent="0.3">
      <c r="A17" s="3"/>
      <c r="B17" s="1" t="s">
        <v>19</v>
      </c>
      <c r="C17" s="24" t="s">
        <v>25</v>
      </c>
      <c r="D17" s="27" t="str">
        <f>'[1]ГАСТРОНОМИЯ, ВЫПЕЧКА'!$AA$52</f>
        <v>Хлеб пшеничный</v>
      </c>
      <c r="E17" s="32">
        <f>'[1]ГАСТРОНОМИЯ, ВЫПЕЧКА'!$AA$54</f>
        <v>45</v>
      </c>
      <c r="F17" s="39"/>
      <c r="G17" s="34">
        <f>'[1]ГАСТРОНОМИЯ, ВЫПЕЧКА'!$AC$72</f>
        <v>93.857142857142861</v>
      </c>
      <c r="H17" s="34">
        <f>'[1]ГАСТРОНОМИЯ, ВЫПЕЧКА'!$W$72</f>
        <v>0.38571428571428573</v>
      </c>
      <c r="I17" s="34">
        <f>'[1]ГАСТРОНОМИЯ, ВЫПЕЧКА'!$Y$72</f>
        <v>5.1428571428571428E-2</v>
      </c>
      <c r="J17" s="34">
        <f>'[1]ГАСТРОНОМИЯ, ВЫПЕЧКА'!$AA$72</f>
        <v>21.857142857142858</v>
      </c>
    </row>
    <row r="18" spans="1:10" x14ac:dyDescent="0.3">
      <c r="A18" s="3"/>
      <c r="B18" s="1" t="s">
        <v>17</v>
      </c>
      <c r="C18" s="24" t="s">
        <v>26</v>
      </c>
      <c r="D18" s="27" t="str">
        <f>'[1]ГАСТРОНОМИЯ, ВЫПЕЧКА'!$AA$11</f>
        <v>Хлеб ржано-пшеничный</v>
      </c>
      <c r="E18" s="32">
        <f>'[1]ГАСТРОНОМИЯ, ВЫПЕЧКА'!$AA$13</f>
        <v>30</v>
      </c>
      <c r="F18" s="39"/>
      <c r="G18" s="34">
        <f>'[1]ГАСТРОНОМИЯ, ВЫПЕЧКА'!$AC$31</f>
        <v>52.5</v>
      </c>
      <c r="H18" s="34">
        <f>'[1]ГАСТРОНОМИЯ, ВЫПЕЧКА'!$W$31</f>
        <v>1.5</v>
      </c>
      <c r="I18" s="34">
        <f>'[1]ГАСТРОНОМИЯ, ВЫПЕЧКА'!$Y$31</f>
        <v>1.05</v>
      </c>
      <c r="J18" s="34">
        <f>'[1]ГАСТРОНОМИЯ, ВЫПЕЧКА'!$AA$31</f>
        <v>10.050000000000001</v>
      </c>
    </row>
    <row r="19" spans="1:10" x14ac:dyDescent="0.3">
      <c r="A19" s="3"/>
      <c r="B19" s="23" t="s">
        <v>35</v>
      </c>
      <c r="C19" s="24"/>
      <c r="D19" s="27" t="s">
        <v>34</v>
      </c>
      <c r="E19" s="32">
        <v>18</v>
      </c>
      <c r="F19" s="41" t="s">
        <v>22</v>
      </c>
      <c r="G19" s="34">
        <v>92.8</v>
      </c>
      <c r="H19" s="34">
        <v>2.0699999999999998</v>
      </c>
      <c r="I19" s="34">
        <v>5.4</v>
      </c>
      <c r="J19" s="34">
        <v>7.4</v>
      </c>
    </row>
    <row r="20" spans="1:10" ht="15" thickBot="1" x14ac:dyDescent="0.35">
      <c r="A20" s="4"/>
      <c r="B20" s="5"/>
      <c r="C20" s="5"/>
      <c r="D20" s="37" t="s">
        <v>31</v>
      </c>
      <c r="E20" s="29">
        <f>SUM(E12:E19)</f>
        <v>793</v>
      </c>
      <c r="F20" s="30">
        <v>75.52</v>
      </c>
      <c r="G20" s="30">
        <f>SUM(G12:G19)</f>
        <v>693.84603174603171</v>
      </c>
      <c r="H20" s="30">
        <f>SUM(H12:H19)</f>
        <v>25.855714285714285</v>
      </c>
      <c r="I20" s="30">
        <f>SUM(I12:I19)</f>
        <v>28.368095238095243</v>
      </c>
      <c r="J20" s="31">
        <f>SUM(J12:J19)</f>
        <v>71.384920634920633</v>
      </c>
    </row>
    <row r="21" spans="1:10" x14ac:dyDescent="0.3">
      <c r="E21" s="42">
        <f>E20+E11</f>
        <v>1258</v>
      </c>
      <c r="F21" s="43"/>
      <c r="G21" s="44">
        <f>G20+G11</f>
        <v>1338.0460317460315</v>
      </c>
      <c r="H21" s="44">
        <f>H20+H11</f>
        <v>51.155714285714289</v>
      </c>
      <c r="I21" s="44">
        <f>I20+I11</f>
        <v>53.808095238095241</v>
      </c>
      <c r="J21" s="44">
        <f>J20+J11</f>
        <v>145.90492063492064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2023-02-13T11:07:48Z</dcterms:modified>
</cp:coreProperties>
</file>