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D19" i="1"/>
  <c r="E18" i="1"/>
  <c r="D18" i="1"/>
  <c r="E17" i="1"/>
  <c r="D17" i="1"/>
  <c r="E16" i="1"/>
  <c r="D16" i="1"/>
  <c r="D15" i="1"/>
  <c r="E14" i="1"/>
  <c r="D14" i="1"/>
  <c r="E13" i="1"/>
  <c r="D13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8" i="1"/>
  <c r="G6" i="1"/>
  <c r="G5" i="1"/>
  <c r="G4" i="1"/>
  <c r="E8" i="1"/>
  <c r="D8" i="1"/>
  <c r="E7" i="1"/>
  <c r="D7" i="1"/>
  <c r="E6" i="1"/>
  <c r="D6" i="1"/>
  <c r="E5" i="1"/>
  <c r="E4" i="1"/>
  <c r="D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<sst xmlns="http://schemas.openxmlformats.org/spreadsheetml/2006/main" count="45" uniqueCount="41">
  <si>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</si>
  <si>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</si>
  <si>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</si>
  <si>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</si>
  <si>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</si>
  <si>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</si>
  <si>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</si>
  <si>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</si>
  <si>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</si>
  <si>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</si>
  <si>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</si>
  <si>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</si>
  <si>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</si>
  <si>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</si>
  <si>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</si>
  <si>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</si>
  <si>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</si>
  <si>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</si>
  <si>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</si>
  <si>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</si>
  <si>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</si>
  <si>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</si>
  <si>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</si>
  <si>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</si>
  <si>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</si>
  <si>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</si>
  <si>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</si>
  <si>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</si>
  <si>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</si>
  <si>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</si>
  <si>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17.1-30</t>
  </si>
  <si>
    <t>1.1-200</t>
  </si>
  <si>
    <t>Фрукты свежие (апельсин)</t>
  </si>
  <si>
    <t>фрукты</t>
  </si>
  <si>
    <t>гор. блюдо</t>
  </si>
  <si>
    <t>7.2-200</t>
  </si>
  <si>
    <t xml:space="preserve">Каша овсяная из хлопьев овсяных </t>
  </si>
  <si>
    <t>5.2-200</t>
  </si>
  <si>
    <t>3.1-60</t>
  </si>
  <si>
    <t>5.8-200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</si>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</sst>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15.333333333333334</v>
          </cell>
          <cell r="R69">
            <v>61.555555555555557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40</v>
      </c>
      <c r="C1" s="46"/>
      <c r="D1" s="47"/>
      <c r="E1" t="s">
        <v>17</v>
      </c>
      <c r="F1" s="11"/>
      <c r="I1" t="s">
        <v>1</v>
      </c>
      <c r="J1" s="10">
        <v>44916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/>
      <c r="C4" s="18" t="s">
        <v>30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f>'[1]ГАСТРОНОМИЯ, ВЫПЕЧКА'!$G$201</f>
        <v>90.974999999999994</v>
      </c>
      <c r="H4" s="28">
        <f>'[1]ГАСТРОНОМИЯ, ВЫПЕЧКА'!$A$201</f>
        <v>5.7</v>
      </c>
      <c r="I4" s="28">
        <f>'[1]ГАСТРОНОМИЯ, ВЫПЕЧКА'!$C$201</f>
        <v>7.5</v>
      </c>
      <c r="J4" s="28">
        <f>'[1]ГАСТРОНОМИЯ, ВЫПЕЧКА'!$E$201</f>
        <v>0.06</v>
      </c>
    </row>
    <row r="5" spans="1:10" x14ac:dyDescent="0.3">
      <c r="A5" s="2" t="s">
        <v>10</v>
      </c>
      <c r="B5" s="1" t="s">
        <v>34</v>
      </c>
      <c r="C5" s="18" t="s">
        <v>35</v>
      </c>
      <c r="D5" s="43" t="s">
        <v>36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 x14ac:dyDescent="0.3">
      <c r="A6" s="3"/>
      <c r="B6" s="1" t="s">
        <v>25</v>
      </c>
      <c r="C6" s="20" t="s">
        <v>37</v>
      </c>
      <c r="D6" s="21" t="str">
        <f>[1]НАПИТКИ!$P$51</f>
        <v>Чай с лимоном</v>
      </c>
      <c r="E6" s="26">
        <f>[1]НАПИТКИ!$P$54</f>
        <v>200</v>
      </c>
      <c r="F6" s="30"/>
      <c r="G6" s="28">
        <f>[1]НАПИТКИ!$R$69</f>
        <v>61.555555555555557</v>
      </c>
      <c r="H6" s="28">
        <f>[1]НАПИТКИ!$L$69</f>
        <v>0.1</v>
      </c>
      <c r="I6" s="28">
        <f>[1]НАПИТКИ!$N$69</f>
        <v>0</v>
      </c>
      <c r="J6" s="28">
        <f>[1]НАПИТКИ!$P$69</f>
        <v>15.333333333333334</v>
      </c>
    </row>
    <row r="7" spans="1:10" x14ac:dyDescent="0.3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35</v>
      </c>
      <c r="H7" s="28">
        <f>'[1]ГАСТРОНОМИЯ, ВЫПЕЧКА'!$A$72</f>
        <v>0.3</v>
      </c>
      <c r="I7" s="28">
        <f>'[1]ГАСТРОНОМИЯ, ВЫПЕЧКА'!$C$72</f>
        <v>0.04</v>
      </c>
      <c r="J7" s="28">
        <f>'[1]ГАСТРОНОМИЯ, ВЫПЕЧКА'!$E$72</f>
        <v>17</v>
      </c>
    </row>
    <row r="8" spans="1:10" x14ac:dyDescent="0.3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f>'[1]ГАСТРОНОМИЯ, ВЫПЕЧКА'!$G$72</f>
        <v>73</v>
      </c>
      <c r="H8" s="28">
        <f>'[1]ГАСТРОНОМИЯ, ВЫПЕЧКА'!$A$31</f>
        <v>1</v>
      </c>
      <c r="I8" s="28">
        <f>'[1]ГАСТРОНОМИЯ, ВЫПЕЧКА'!$C$31</f>
        <v>0.7</v>
      </c>
      <c r="J8" s="28">
        <f>'[1]ГАСТРОНОМИЯ, ВЫПЕЧКА'!$E$31</f>
        <v>6.7</v>
      </c>
    </row>
    <row r="9" spans="1:10" x14ac:dyDescent="0.3">
      <c r="A9" s="3"/>
      <c r="B9" s="1" t="s">
        <v>33</v>
      </c>
      <c r="C9" s="18" t="s">
        <v>31</v>
      </c>
      <c r="D9" s="21" t="s">
        <v>32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 x14ac:dyDescent="0.3">
      <c r="A10" s="3"/>
      <c r="B10" s="1"/>
      <c r="C10" s="18"/>
      <c r="D10" s="21"/>
      <c r="E10" s="26"/>
      <c r="F10" s="30"/>
      <c r="G10" s="28"/>
      <c r="H10" s="28"/>
      <c r="I10" s="28"/>
      <c r="J10" s="28"/>
    </row>
    <row r="11" spans="1:10" ht="15" thickBot="1" x14ac:dyDescent="0.35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" thickBot="1" x14ac:dyDescent="0.35">
      <c r="A12" s="4"/>
      <c r="B12" s="5"/>
      <c r="C12" s="15"/>
      <c r="D12" s="31" t="s">
        <v>26</v>
      </c>
      <c r="E12" s="23">
        <f>SUM(E4:E11)</f>
        <v>585</v>
      </c>
      <c r="F12" s="22">
        <v>75.260000000000005</v>
      </c>
      <c r="G12" s="24">
        <f>SUM(G4:G11)</f>
        <v>498.13055555555553</v>
      </c>
      <c r="H12" s="24">
        <f>SUM(H4:H11)</f>
        <v>13.8</v>
      </c>
      <c r="I12" s="24">
        <f>SUM(I4:I11)</f>
        <v>14.639999999999999</v>
      </c>
      <c r="J12" s="25">
        <f>SUM(J4:J11)</f>
        <v>77.793333333333337</v>
      </c>
    </row>
    <row r="13" spans="1:10" x14ac:dyDescent="0.3">
      <c r="A13" s="3" t="s">
        <v>11</v>
      </c>
      <c r="B13" s="6" t="s">
        <v>12</v>
      </c>
      <c r="C13" s="18" t="s">
        <v>38</v>
      </c>
      <c r="D13" s="19" t="str">
        <f>'[1]ФРУКТЫ, ОВОЩИ'!$E$135</f>
        <v>Салат из белокочанной капусты с морковью</v>
      </c>
      <c r="E13" s="26">
        <f>'[1]ФРУКТЫ, ОВОЩИ'!$E$138</f>
        <v>60</v>
      </c>
      <c r="F13" s="32"/>
      <c r="G13" s="28">
        <f>'[1]ФРУКТЫ, ОВОЩИ'!$G$156</f>
        <v>67.2</v>
      </c>
      <c r="H13" s="28">
        <f>'[1]ФРУКТЫ, ОВОЩИ'!$A$156</f>
        <v>0.9</v>
      </c>
      <c r="I13" s="28">
        <f>'[1]ФРУКТЫ, ОВОЩИ'!$C$156</f>
        <v>5.4</v>
      </c>
      <c r="J13" s="28">
        <f>'[1]ФРУКТЫ, ОВОЩИ'!$E$156</f>
        <v>5.7</v>
      </c>
    </row>
    <row r="14" spans="1:10" x14ac:dyDescent="0.3">
      <c r="A14" s="3"/>
      <c r="B14" s="1" t="s">
        <v>13</v>
      </c>
      <c r="C14" s="18" t="s">
        <v>29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 x14ac:dyDescent="0.3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>
        <v>100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 x14ac:dyDescent="0.3">
      <c r="A16" s="3"/>
      <c r="B16" s="1" t="s">
        <v>15</v>
      </c>
      <c r="C16" s="20" t="s">
        <v>28</v>
      </c>
      <c r="D16" s="42" t="str">
        <f>[1]ГАРНИРЫ!$E$269</f>
        <v>Картофель отварной</v>
      </c>
      <c r="E16" s="29">
        <f>[1]ГАРНИРЫ!$E$272</f>
        <v>150</v>
      </c>
      <c r="F16" s="33"/>
      <c r="G16" s="34">
        <f>[1]ГАРНИРЫ!$G$289</f>
        <v>153</v>
      </c>
      <c r="H16" s="34">
        <f>[1]ГАРНИРЫ!$A$289</f>
        <v>2.8</v>
      </c>
      <c r="I16" s="34">
        <f>[1]ГАРНИРЫ!$C$289</f>
        <v>4.8</v>
      </c>
      <c r="J16" s="34">
        <f>[1]ГАРНИРЫ!$E$289</f>
        <v>24.6</v>
      </c>
    </row>
    <row r="17" spans="1:10" x14ac:dyDescent="0.3">
      <c r="A17" s="3"/>
      <c r="B17" s="1" t="s">
        <v>25</v>
      </c>
      <c r="C17" s="18" t="s">
        <v>39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 x14ac:dyDescent="0.3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f>'[1]ГАСТРОНОМИЯ, ВЫПЕЧКА'!$AC$72</f>
        <v>93.857142857142861</v>
      </c>
      <c r="H18" s="28">
        <f>'[1]ГАСТРОНОМИЯ, ВЫПЕЧКА'!$W$72</f>
        <v>0.38571428571428573</v>
      </c>
      <c r="I18" s="28">
        <f>'[1]ГАСТРОНОМИЯ, ВЫПЕЧКА'!$Y$72</f>
        <v>5.1428571428571428E-2</v>
      </c>
      <c r="J18" s="28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f>'[1]ГАСТРОНОМИЯ, ВЫПЕЧКА'!$AC$31</f>
        <v>52.5</v>
      </c>
      <c r="H19" s="28">
        <f>'[1]ГАСТРОНОМИЯ, ВЫПЕЧКА'!$W$31</f>
        <v>1.5</v>
      </c>
      <c r="I19" s="28">
        <f>'[1]ГАСТРОНОМИЯ, ВЫПЕЧКА'!$Y$31</f>
        <v>1.05</v>
      </c>
      <c r="J19" s="28">
        <f>'[1]ГАСТРОНОМИЯ, ВЫПЕЧКА'!$AA$31</f>
        <v>10.050000000000001</v>
      </c>
    </row>
    <row r="20" spans="1:10" x14ac:dyDescent="0.3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" thickBot="1" x14ac:dyDescent="0.35">
      <c r="A21" s="4"/>
      <c r="B21" s="5"/>
      <c r="C21" s="5"/>
      <c r="D21" s="31" t="s">
        <v>26</v>
      </c>
      <c r="E21" s="23">
        <f>SUM(E13:E20)</f>
        <v>785</v>
      </c>
      <c r="F21" s="24">
        <v>75.52</v>
      </c>
      <c r="G21" s="24">
        <f>SUM(G13:G20)</f>
        <v>676.89047619047619</v>
      </c>
      <c r="H21" s="24">
        <f>SUM(H13:H20)</f>
        <v>18.865714285714287</v>
      </c>
      <c r="I21" s="24">
        <f>SUM(I13:I20)</f>
        <v>20.30142857142857</v>
      </c>
      <c r="J21" s="25">
        <f>SUM(J13:J20)</f>
        <v>105.94047619047619</v>
      </c>
    </row>
    <row r="22" spans="1:10" x14ac:dyDescent="0.3">
      <c r="E22" s="36">
        <f>E21+E12</f>
        <v>1370</v>
      </c>
      <c r="F22" s="37"/>
      <c r="G22" s="38">
        <f>G21+G12</f>
        <v>1175.0210317460317</v>
      </c>
      <c r="H22" s="38">
        <f>H21+H12</f>
        <v>32.665714285714287</v>
      </c>
      <c r="I22" s="38">
        <f>I21+I12</f>
        <v>34.941428571428567</v>
      </c>
      <c r="J22" s="38">
        <f>J21+J12</f>
        <v>183.73380952380953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2022-12-16T21:56:16Z</dcterms:modified>
</cp:coreProperties>
</file>