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7" i="1"/>
  <c r="D16" i="1"/>
  <c r="D15" i="1"/>
  <c r="D14" i="1"/>
  <c r="D13" i="1"/>
  <c r="D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E8" i="1"/>
  <c r="E7" i="1"/>
  <c r="E6" i="1"/>
  <c r="E5" i="1"/>
  <c r="E4" i="1"/>
  <c r="D5" i="1"/>
  <c r="D6" i="1"/>
  <c r="D7" i="1"/>
  <c r="D8" i="1"/>
  <c r="D9" i="1"/>
  <c r="H19" i="1" l="1"/>
  <c r="J19" i="1"/>
  <c r="G19" i="1"/>
  <c r="I19" i="1"/>
  <c r="H11" i="1"/>
  <c r="E19" i="1"/>
  <c r="E11" i="1"/>
  <c r="J11" i="1"/>
  <c r="G11" i="1"/>
  <c r="I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<sst xmlns="http://schemas.openxmlformats.org/spreadsheetml/2006/main" count="43" uniqueCount="41">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</sst>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40</v>
      </c>
      <c r="C1" s="61"/>
      <c r="D1" s="62"/>
      <c r="E1" t="s">
        <v>19</v>
      </c>
      <c r="F1" s="8"/>
      <c r="I1" t="s">
        <v>1</v>
      </c>
      <c r="J1" s="7">
        <v>44673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24" t="s">
        <v>31</v>
      </c>
      <c r="D4" s="25" t="s">
        <v>29</v>
      </c>
      <c r="E4" s="26">
        <f>'[1]ФРУКТЫ, ОВОЩИ'!$E$96</f>
        <v>60</v>
      </c>
      <c r="F4" s="18"/>
      <c r="G4" s="27">
        <f>'[1]ФРУКТЫ, ОВОЩИ'!$G$114</f>
        <v>8</v>
      </c>
      <c r="H4" s="27">
        <f>'[1]ФРУКТЫ, ОВОЩИ'!$A$114</f>
        <v>0.5</v>
      </c>
      <c r="I4" s="27">
        <f>'[1]ФРУКТЫ, ОВОЩИ'!$C$114</f>
        <v>0.1</v>
      </c>
      <c r="J4" s="27">
        <f>'[1]ФРУКТЫ, ОВОЩИ'!$E$114</f>
        <v>1.4</v>
      </c>
    </row>
    <row r="5" spans="1:10" ht="15.75" x14ac:dyDescent="0.25">
      <c r="A5" s="2"/>
      <c r="B5" s="10" t="s">
        <v>11</v>
      </c>
      <c r="C5" s="24" t="s">
        <v>32</v>
      </c>
      <c r="D5" s="28" t="str">
        <f>'[1]МЯСО, РЫБА'!$E$11</f>
        <v>Биточки рыбные</v>
      </c>
      <c r="E5" s="26">
        <f>'[1]МЯСО, РЫБА'!$E$14</f>
        <v>90</v>
      </c>
      <c r="F5" s="18"/>
      <c r="G5" s="29">
        <f>'[1]МЯСО, РЫБА'!$G$30</f>
        <v>163.6</v>
      </c>
      <c r="H5" s="29">
        <f>'[1]МЯСО, РЫБА'!$A$30</f>
        <v>12.5</v>
      </c>
      <c r="I5" s="29">
        <f>'[1]МЯСО, РЫБА'!$C$30</f>
        <v>4.5999999999999996</v>
      </c>
      <c r="J5" s="29">
        <f>'[1]МЯСО, РЫБА'!$E$30</f>
        <v>18</v>
      </c>
    </row>
    <row r="6" spans="1:10" ht="15.75" x14ac:dyDescent="0.25">
      <c r="A6" s="2"/>
      <c r="B6" s="10" t="s">
        <v>17</v>
      </c>
      <c r="C6" s="24" t="s">
        <v>33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12</v>
      </c>
      <c r="C7" s="24" t="s">
        <v>34</v>
      </c>
      <c r="D7" s="31" t="str">
        <f>[1]НАПИТКИ!$P$442</f>
        <v>Чай фруктовый</v>
      </c>
      <c r="E7" s="26">
        <f>[1]НАПИТКИ!$P$445</f>
        <v>200</v>
      </c>
      <c r="F7" s="18"/>
      <c r="G7" s="29">
        <f>[1]НАПИТКИ!$R$458</f>
        <v>61.777777777777779</v>
      </c>
      <c r="H7" s="29">
        <f>[1]НАПИТКИ!$L$458</f>
        <v>0.55555555555555558</v>
      </c>
      <c r="I7" s="29">
        <f>[1]НАПИТКИ!$N$458</f>
        <v>0</v>
      </c>
      <c r="J7" s="29">
        <f>[1]НАПИТКИ!$P$458</f>
        <v>10.333333333333334</v>
      </c>
    </row>
    <row r="8" spans="1:10" ht="15.75" x14ac:dyDescent="0.25">
      <c r="A8" s="2"/>
      <c r="B8" s="10" t="s">
        <v>20</v>
      </c>
      <c r="C8" s="24" t="s">
        <v>24</v>
      </c>
      <c r="D8" s="31" t="str">
        <f>'[1]ГАСТРОНОМИЯ, ВЫПЕЧКА'!$E$52</f>
        <v>Хлеб пшеничный</v>
      </c>
      <c r="E8" s="26">
        <f>'[1]ГАСТРОНОМИЯ, ВЫПЕЧКА'!$E$54</f>
        <v>35</v>
      </c>
      <c r="F8" s="18"/>
      <c r="G8" s="27">
        <f>'[1]ГАСТРОНОМИЯ, ВЫПЕЧКА'!$G$72</f>
        <v>85</v>
      </c>
      <c r="H8" s="27">
        <f>'[1]ГАСТРОНОМИЯ, ВЫПЕЧКА'!$A$72</f>
        <v>2.8</v>
      </c>
      <c r="I8" s="27">
        <f>'[1]ГАСТРОНОМИЯ, ВЫПЕЧКА'!$C$72</f>
        <v>0.4</v>
      </c>
      <c r="J8" s="27">
        <f>'[1]ГАСТРОНОМИЯ, ВЫПЕЧКА'!$E$72</f>
        <v>17.100000000000001</v>
      </c>
    </row>
    <row r="9" spans="1:10" ht="15.75" x14ac:dyDescent="0.25">
      <c r="A9" s="2"/>
      <c r="B9" s="10" t="s">
        <v>20</v>
      </c>
      <c r="C9" s="24" t="s">
        <v>25</v>
      </c>
      <c r="D9" s="31" t="str">
        <f>'[1]ГАСТРОНОМИЯ, ВЫПЕЧКА'!$E$11</f>
        <v>Хлеб ржано-пшеничный</v>
      </c>
      <c r="E9" s="26">
        <f>'[1]ГАСТРОНОМИЯ, ВЫПЕЧКА'!$E$13</f>
        <v>20</v>
      </c>
      <c r="F9" s="18"/>
      <c r="G9" s="27">
        <f>'[1]ГАСТРОНОМИЯ, ВЫПЕЧКА'!$G$31</f>
        <v>45</v>
      </c>
      <c r="H9" s="27">
        <f>'[1]ГАСТРОНОМИЯ, ВЫПЕЧКА'!$A$31</f>
        <v>1.6</v>
      </c>
      <c r="I9" s="27">
        <f>'[1]ГАСТРОНОМИЯ, ВЫПЕЧКА'!$C$31</f>
        <v>0.7</v>
      </c>
      <c r="J9" s="27">
        <f>'[1]ГАСТРОНОМИЯ, ВЫПЕЧКА'!$E$31</f>
        <v>8.4</v>
      </c>
    </row>
    <row r="10" spans="1:10" ht="32.25" thickBot="1" x14ac:dyDescent="0.3">
      <c r="A10" s="3"/>
      <c r="B10" s="12"/>
      <c r="C10" s="32"/>
      <c r="D10" s="33" t="s">
        <v>30</v>
      </c>
      <c r="E10" s="34">
        <v>200</v>
      </c>
      <c r="F10" s="19"/>
      <c r="G10" s="55">
        <f>[1]НАПИТКИ!$R$241</f>
        <v>24.888888888888889</v>
      </c>
      <c r="H10" s="55">
        <f>[1]НАПИТКИ!$L$241</f>
        <v>2</v>
      </c>
      <c r="I10" s="55">
        <f>[1]НАПИТКИ!$N$241</f>
        <v>0.16666666666666666</v>
      </c>
      <c r="J10" s="55">
        <f>[1]НАПИТКИ!$P$241</f>
        <v>3.7777777777777777</v>
      </c>
    </row>
    <row r="11" spans="1:10" ht="15.75" thickBot="1" x14ac:dyDescent="0.3">
      <c r="A11" s="3"/>
      <c r="B11" s="20"/>
      <c r="C11" s="54"/>
      <c r="D11" s="59"/>
      <c r="E11" s="22">
        <f>SUM(E4:E7)</f>
        <v>500</v>
      </c>
      <c r="F11" s="14">
        <v>66.81</v>
      </c>
      <c r="G11" s="23">
        <f t="shared" ref="G11" si="0">SUM(G4:G10)</f>
        <v>525.46666666666658</v>
      </c>
      <c r="H11" s="23">
        <f>SUM(H4:H10)</f>
        <v>21.955555555555556</v>
      </c>
      <c r="I11" s="23">
        <f t="shared" ref="I11:J11" si="1">SUM(I4:I10)</f>
        <v>10.966666666666665</v>
      </c>
      <c r="J11" s="39">
        <f t="shared" si="1"/>
        <v>80.01111111111112</v>
      </c>
    </row>
    <row r="12" spans="1:10" ht="15.75" x14ac:dyDescent="0.25">
      <c r="A12" s="2" t="s">
        <v>13</v>
      </c>
      <c r="B12" s="13" t="s">
        <v>14</v>
      </c>
      <c r="C12" s="40" t="s">
        <v>36</v>
      </c>
      <c r="D12" s="56" t="str">
        <f>'[1]ФРУКТЫ, ОВОЩИ'!$E$517</f>
        <v>Салат из свеклы с солеными огурцами</v>
      </c>
      <c r="E12" s="57">
        <f>'[1]ФРУКТЫ, ОВОЩИ'!$E$520</f>
        <v>60</v>
      </c>
      <c r="F12" s="58"/>
      <c r="G12" s="58">
        <f>'[1]ФРУКТЫ, ОВОЩИ'!$G$538</f>
        <v>63.09</v>
      </c>
      <c r="H12" s="58">
        <f>'[1]ФРУКТЫ, ОВОЩИ'!$A$538</f>
        <v>0.72</v>
      </c>
      <c r="I12" s="58">
        <f>'[1]ФРУКТЫ, ОВОЩИ'!$C$538</f>
        <v>5.46</v>
      </c>
      <c r="J12" s="58">
        <f>'[1]ФРУКТЫ, ОВОЩИ'!$E$538</f>
        <v>2.82</v>
      </c>
    </row>
    <row r="13" spans="1:10" ht="15.75" x14ac:dyDescent="0.25">
      <c r="A13" s="2"/>
      <c r="B13" s="10" t="s">
        <v>15</v>
      </c>
      <c r="C13" s="40" t="s">
        <v>37</v>
      </c>
      <c r="D13" s="43" t="str">
        <f>[1]СУПЫ!$E$92</f>
        <v>Щи из свежей капусты с картофелем</v>
      </c>
      <c r="E13" s="41">
        <f>[1]СУПЫ!$E$95</f>
        <v>200</v>
      </c>
      <c r="F13" s="44"/>
      <c r="G13" s="44">
        <f>[1]СУПЫ!$G$112</f>
        <v>70.599999999999994</v>
      </c>
      <c r="H13" s="44">
        <f>[1]СУПЫ!$A$112</f>
        <v>1.7</v>
      </c>
      <c r="I13" s="44">
        <f>[1]СУПЫ!$C$112</f>
        <v>4.5999999999999996</v>
      </c>
      <c r="J13" s="44">
        <f>[1]СУПЫ!$E$112</f>
        <v>5.8</v>
      </c>
    </row>
    <row r="14" spans="1:10" ht="15.75" x14ac:dyDescent="0.25">
      <c r="A14" s="2"/>
      <c r="B14" s="10" t="s">
        <v>16</v>
      </c>
      <c r="C14" s="45" t="s">
        <v>38</v>
      </c>
      <c r="D14" s="46" t="str">
        <f>'[1]МЯСО, РЫБА'!$E$220</f>
        <v>Рагу из птицы</v>
      </c>
      <c r="E14" s="47">
        <f>'[1]МЯСО, РЫБА'!$E$223</f>
        <v>240</v>
      </c>
      <c r="F14" s="44"/>
      <c r="G14" s="44">
        <f>'[1]МЯСО, РЫБА'!$G$238</f>
        <v>297.60000000000002</v>
      </c>
      <c r="H14" s="44">
        <f>'[1]МЯСО, РЫБА'!$A$238</f>
        <v>18</v>
      </c>
      <c r="I14" s="44">
        <f>'[1]МЯСО, РЫБА'!$C$238</f>
        <v>15.9</v>
      </c>
      <c r="J14" s="44">
        <f>'[1]МЯСО, РЫБА'!$E$238</f>
        <v>20.6</v>
      </c>
    </row>
    <row r="15" spans="1:10" ht="15.75" x14ac:dyDescent="0.25">
      <c r="A15" s="2"/>
      <c r="B15" s="11" t="s">
        <v>28</v>
      </c>
      <c r="C15" s="40" t="s">
        <v>39</v>
      </c>
      <c r="D15" s="48" t="str">
        <f>[1]НАПИТКИ!$P$175</f>
        <v>Напиток из шиповника</v>
      </c>
      <c r="E15" s="41">
        <f>[1]НАПИТКИ!$P$178</f>
        <v>200</v>
      </c>
      <c r="F15" s="49"/>
      <c r="G15" s="49">
        <f>[1]НАПИТКИ!$R$198</f>
        <v>94.933333333333337</v>
      </c>
      <c r="H15" s="49">
        <f>[1]НАПИТКИ!$L$198</f>
        <v>0.67999999999999994</v>
      </c>
      <c r="I15" s="49">
        <f>[1]НАПИТКИ!$N$198</f>
        <v>0</v>
      </c>
      <c r="J15" s="49">
        <f>[1]НАПИТКИ!$P$198</f>
        <v>23.066666666666666</v>
      </c>
    </row>
    <row r="16" spans="1:10" ht="15.75" x14ac:dyDescent="0.25">
      <c r="A16" s="2"/>
      <c r="B16" s="10" t="s">
        <v>21</v>
      </c>
      <c r="C16" s="40" t="s">
        <v>26</v>
      </c>
      <c r="D16" s="48" t="str">
        <f>'[1]ГАСТРОНОМИЯ, ВЫПЕЧКА'!$AA$52</f>
        <v>Хлеб пшеничный</v>
      </c>
      <c r="E16" s="41">
        <f>'[1]ГАСТРОНОМИЯ, ВЫПЕЧКА'!$AA$54</f>
        <v>45</v>
      </c>
      <c r="F16" s="42"/>
      <c r="G16" s="42">
        <f>'[1]ГАСТРОНОМИЯ, ВЫПЕЧКА'!$AC$72</f>
        <v>109.28571428571429</v>
      </c>
      <c r="H16" s="42">
        <f>'[1]ГАСТРОНОМИЯ, ВЫПЕЧКА'!$W$72</f>
        <v>3.5999999999999996</v>
      </c>
      <c r="I16" s="42">
        <f>'[1]ГАСТРОНОМИЯ, ВЫПЕЧКА'!$Y$72</f>
        <v>0.51428571428571423</v>
      </c>
      <c r="J16" s="42">
        <f>'[1]ГАСТРОНОМИЯ, ВЫПЕЧКА'!$AA$72</f>
        <v>21.985714285714288</v>
      </c>
    </row>
    <row r="17" spans="1:10" ht="15.75" x14ac:dyDescent="0.25">
      <c r="A17" s="2"/>
      <c r="B17" s="10" t="s">
        <v>18</v>
      </c>
      <c r="C17" s="40" t="s">
        <v>27</v>
      </c>
      <c r="D17" s="48" t="str">
        <f>'[1]ГАСТРОНОМИЯ, ВЫПЕЧКА'!$AA$11</f>
        <v>Хлеб ржано-пшеничный</v>
      </c>
      <c r="E17" s="41">
        <f>'[1]ГАСТРОНОМИЯ, ВЫПЕЧКА'!$AA$13</f>
        <v>30</v>
      </c>
      <c r="F17" s="42"/>
      <c r="G17" s="42">
        <f>'[1]ГАСТРОНОМИЯ, ВЫПЕЧКА'!$AC$31</f>
        <v>67.5</v>
      </c>
      <c r="H17" s="42">
        <f>'[1]ГАСТРОНОМИЯ, ВЫПЕЧКА'!$W$31</f>
        <v>2.4</v>
      </c>
      <c r="I17" s="42">
        <f>'[1]ГАСТРОНОМИЯ, ВЫПЕЧКА'!$Y$31</f>
        <v>1.05</v>
      </c>
      <c r="J17" s="42">
        <f>'[1]ГАСТРОНОМИЯ, ВЫПЕЧКА'!$AA$31</f>
        <v>12.6</v>
      </c>
    </row>
    <row r="18" spans="1:10" ht="32.25" thickBot="1" x14ac:dyDescent="0.3">
      <c r="A18" s="2"/>
      <c r="B18" s="21"/>
      <c r="C18" s="50"/>
      <c r="D18" s="51" t="s">
        <v>35</v>
      </c>
      <c r="E18" s="52">
        <f>[1]НАПИТКИ!$P$400</f>
        <v>180</v>
      </c>
      <c r="F18" s="53"/>
      <c r="G18" s="53">
        <f>[1]НАПИТКИ!$R$420</f>
        <v>90</v>
      </c>
      <c r="H18" s="53">
        <f>[1]НАПИТКИ!$L$420</f>
        <v>5.04</v>
      </c>
      <c r="I18" s="53">
        <f>[1]НАПИТКИ!$N$420</f>
        <v>4.5</v>
      </c>
      <c r="J18" s="53">
        <f>[1]НАПИТКИ!$P$420</f>
        <v>7</v>
      </c>
    </row>
    <row r="19" spans="1:10" ht="15.75" thickBot="1" x14ac:dyDescent="0.3">
      <c r="A19" s="15"/>
      <c r="B19" s="16"/>
      <c r="C19" s="17"/>
      <c r="D19" s="36"/>
      <c r="E19" s="38">
        <f>SUM(E12:E15)</f>
        <v>700</v>
      </c>
      <c r="F19" s="37">
        <v>66.599999999999994</v>
      </c>
      <c r="G19" s="23">
        <f t="shared" ref="G19" si="2">SUM(G12:G18)</f>
        <v>793.00904761904769</v>
      </c>
      <c r="H19" s="23">
        <f>SUM(H12:H18)</f>
        <v>32.14</v>
      </c>
      <c r="I19" s="23">
        <f t="shared" ref="I19:J19" si="3">SUM(I12:I18)</f>
        <v>32.02428571428571</v>
      </c>
      <c r="J19" s="39">
        <f t="shared" si="3"/>
        <v>93.872380952380951</v>
      </c>
    </row>
    <row r="20" spans="1:10" x14ac:dyDescent="0.25">
      <c r="I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2022-04-20T19:44:05Z</dcterms:modified>
</cp:coreProperties>
</file>